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TVA" sheetId="1" state="visible" r:id="rId1"/>
    <sheet xmlns:r="http://schemas.openxmlformats.org/officeDocument/2006/relationships" name="Tableau Multi-Articles" sheetId="2" state="visible" r:id="rId2"/>
    <sheet xmlns:r="http://schemas.openxmlformats.org/officeDocument/2006/relationships" name="Taux &amp; Réglementation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0.0&quot;%&quot;"/>
    <numFmt numFmtId="165" formatCode="#,##0.00 €"/>
    <numFmt numFmtId="166" formatCode="0.00&quot;%&quot;"/>
    <numFmt numFmtId="167" formatCode="0.00000"/>
    <numFmt numFmtId="168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666666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1"/>
    </font>
    <font>
      <name val="Calibri"/>
      <i val="1"/>
      <color rgb="007C3AED"/>
      <sz val="9"/>
    </font>
    <font>
      <name val="Calibri"/>
      <b val="1"/>
      <color rgb="00FFFFFF"/>
      <sz val="15"/>
    </font>
    <font>
      <name val="Calibri"/>
      <i val="1"/>
      <color rgb="009CA3AF"/>
      <sz val="9"/>
    </font>
  </fonts>
  <fills count="14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7F5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CCFBF1"/>
      </patternFill>
    </fill>
    <fill>
      <patternFill patternType="solid">
        <fgColor rgb="00F5F3FF"/>
      </patternFill>
    </fill>
    <fill>
      <patternFill patternType="solid">
        <fgColor rgb="0022C55E"/>
      </patternFill>
    </fill>
    <fill>
      <patternFill patternType="solid">
        <fgColor rgb="00EAB308"/>
      </patternFill>
    </fill>
    <fill>
      <patternFill patternType="solid">
        <fgColor rgb="006B7280"/>
      </patternFill>
    </fill>
    <fill>
      <patternFill patternType="solid">
        <fgColor rgb="00DC2626"/>
      </patternFill>
    </fill>
  </fills>
  <borders count="7">
    <border>
      <left/>
      <right/>
      <top/>
      <bottom/>
      <diagonal/>
    </border>
    <border>
      <left style="thin">
        <color rgb="00B2DFDB"/>
      </left>
      <right style="thin">
        <color rgb="00B2DFDB"/>
      </right>
      <top style="thin">
        <color rgb="00B2DFDB"/>
      </top>
      <bottom style="thin">
        <color rgb="00B2DFDB"/>
      </bottom>
    </border>
    <border>
      <left/>
      <right/>
      <top style="thin">
        <color rgb="00B2DFDB"/>
      </top>
      <bottom/>
      <diagonal/>
    </border>
    <border>
      <left/>
      <right style="thin">
        <color rgb="00B2DFDB"/>
      </right>
      <top style="thin">
        <color rgb="00B2DFDB"/>
      </top>
      <bottom/>
      <diagonal/>
    </border>
    <border>
      <left/>
      <right/>
      <top style="thin">
        <color rgb="00B2DFDB"/>
      </top>
      <bottom style="thin">
        <color rgb="00B2DFDB"/>
      </bottom>
      <diagonal/>
    </border>
    <border>
      <left/>
      <right style="thin">
        <color rgb="00B2DFDB"/>
      </right>
      <top style="thin">
        <color rgb="00B2DFDB"/>
      </top>
      <bottom style="thin">
        <color rgb="00B2DFDB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right" vertical="center"/>
    </xf>
    <xf numFmtId="0" fontId="3" fillId="4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164" fontId="4" fillId="7" borderId="1" applyAlignment="1" pivotButton="0" quotePrefix="0" xfId="0">
      <alignment horizontal="right" vertical="center"/>
    </xf>
    <xf numFmtId="0" fontId="0" fillId="3" borderId="1" pivotButton="0" quotePrefix="0" xfId="0"/>
    <xf numFmtId="165" fontId="4" fillId="7" borderId="1" applyAlignment="1" pivotButton="0" quotePrefix="0" xfId="0">
      <alignment horizontal="right" vertical="center"/>
    </xf>
    <xf numFmtId="3" fontId="4" fillId="7" borderId="1" applyAlignment="1" pivotButton="0" quotePrefix="0" xfId="0">
      <alignment horizontal="right" vertical="center"/>
    </xf>
    <xf numFmtId="0" fontId="3" fillId="2" borderId="0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right" vertical="center"/>
    </xf>
    <xf numFmtId="166" fontId="4" fillId="5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166" fontId="4" fillId="6" borderId="1" applyAlignment="1" pivotButton="0" quotePrefix="0" xfId="0">
      <alignment horizontal="right" vertical="center"/>
    </xf>
    <xf numFmtId="0" fontId="5" fillId="8" borderId="1" applyAlignment="1" pivotButton="0" quotePrefix="0" xfId="0">
      <alignment horizontal="left" vertical="center" wrapText="1"/>
    </xf>
    <xf numFmtId="165" fontId="6" fillId="8" borderId="1" applyAlignment="1" pivotButton="0" quotePrefix="0" xfId="0">
      <alignment horizontal="right" vertical="center"/>
    </xf>
    <xf numFmtId="166" fontId="6" fillId="8" borderId="1" applyAlignment="1" pivotButton="0" quotePrefix="0" xfId="0">
      <alignment horizontal="right" vertical="center"/>
    </xf>
    <xf numFmtId="0" fontId="0" fillId="8" borderId="1" pivotButton="0" quotePrefix="0" xfId="0"/>
    <xf numFmtId="167" fontId="4" fillId="5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right" vertical="center"/>
    </xf>
    <xf numFmtId="167" fontId="4" fillId="6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 wrapText="1"/>
    </xf>
    <xf numFmtId="0" fontId="2" fillId="6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165" fontId="5" fillId="5" borderId="1" applyAlignment="1" pivotButton="0" quotePrefix="0" xfId="0">
      <alignment horizontal="right" vertical="center"/>
    </xf>
    <xf numFmtId="0" fontId="7" fillId="9" borderId="1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168" fontId="4" fillId="7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right" vertical="center"/>
    </xf>
    <xf numFmtId="0" fontId="6" fillId="8" borderId="6" applyAlignment="1" pivotButton="0" quotePrefix="0" xfId="0">
      <alignment horizontal="center" vertical="center" wrapText="1"/>
    </xf>
    <xf numFmtId="0" fontId="6" fillId="8" borderId="6" applyAlignment="1" pivotButton="0" quotePrefix="0" xfId="0">
      <alignment horizontal="right" vertical="center"/>
    </xf>
    <xf numFmtId="165" fontId="6" fillId="8" borderId="6" applyAlignment="1" pivotButton="0" quotePrefix="0" xfId="0">
      <alignment horizontal="right" vertical="center"/>
    </xf>
    <xf numFmtId="0" fontId="3" fillId="10" borderId="0" applyAlignment="1" pivotButton="0" quotePrefix="0" xfId="0">
      <alignment horizontal="center" vertical="center" wrapText="1"/>
    </xf>
    <xf numFmtId="0" fontId="3" fillId="11" borderId="0" applyAlignment="1" pivotButton="0" quotePrefix="0" xfId="0">
      <alignment horizontal="center" vertical="center" wrapText="1"/>
    </xf>
    <xf numFmtId="0" fontId="3" fillId="12" borderId="0" applyAlignment="1" pivotButton="0" quotePrefix="0" xfId="0">
      <alignment horizontal="center" vertical="center" wrapText="1"/>
    </xf>
    <xf numFmtId="0" fontId="3" fillId="13" borderId="0" applyAlignment="1" pivotButton="0" quotePrefix="0" xfId="0">
      <alignment horizontal="center" vertical="center" wrapText="1"/>
    </xf>
    <xf numFmtId="0" fontId="9" fillId="3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TVA par taux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Multi-Articles'!C18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'Tableau Multi-Articles'!$A$19:$A$23</f>
            </numRef>
          </cat>
          <val>
            <numRef>
              <f>'Tableau Multi-Articles'!$C$19:$C$23</f>
            </numRef>
          </val>
        </ser>
        <ser>
          <idx val="1"/>
          <order val="1"/>
          <tx>
            <strRef>
              <f>'Tableau Multi-Articles'!D18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'Tableau Multi-Articles'!$A$19:$A$23</f>
            </numRef>
          </cat>
          <val>
            <numRef>
              <f>'Tableau Multi-Articles'!$D$19:$D$23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Taux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F38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20" customWidth="1" min="6" max="6"/>
  </cols>
  <sheetData>
    <row r="1" ht="50" customHeight="1">
      <c r="A1" s="1" t="inlineStr">
        <is>
          <t>CALCULATEUR DE TVA</t>
        </is>
      </c>
    </row>
    <row r="2" ht="20" customHeight="1">
      <c r="A2" s="2" t="inlineStr">
        <is>
          <t>Date : 04/03/2026</t>
        </is>
      </c>
    </row>
    <row r="3" ht="30" customHeight="1">
      <c r="A3" s="3" t="inlineStr">
        <is>
          <t>TAUX DE TVA EN VIGUEUR EN FRANCE</t>
        </is>
      </c>
    </row>
    <row r="4">
      <c r="A4" s="4" t="inlineStr">
        <is>
          <t>Catégorie</t>
        </is>
      </c>
      <c r="B4" s="4" t="inlineStr">
        <is>
          <t>Taux (%)</t>
        </is>
      </c>
      <c r="C4" s="4" t="inlineStr">
        <is>
          <t>Description</t>
        </is>
      </c>
      <c r="D4" s="4" t="inlineStr"/>
      <c r="E4" s="4" t="inlineStr"/>
      <c r="F4" s="4" t="inlineStr"/>
    </row>
    <row r="5">
      <c r="A5" s="5" t="inlineStr">
        <is>
          <t>Taux normal</t>
        </is>
      </c>
      <c r="B5" s="6" t="inlineStr">
        <is>
          <t>20,0%</t>
        </is>
      </c>
      <c r="C5" s="5" t="inlineStr">
        <is>
          <t>Biens &amp; services courants</t>
        </is>
      </c>
      <c r="D5" s="7" t="n"/>
      <c r="E5" s="7" t="n"/>
      <c r="F5" s="7" t="n"/>
    </row>
    <row r="6">
      <c r="A6" s="8" t="inlineStr">
        <is>
          <t>Taux intermédiaire</t>
        </is>
      </c>
      <c r="B6" s="9" t="inlineStr">
        <is>
          <t>10,0%</t>
        </is>
      </c>
      <c r="C6" s="8" t="inlineStr">
        <is>
          <t>Restauration, travaux, transport</t>
        </is>
      </c>
      <c r="D6" s="10" t="n"/>
      <c r="E6" s="10" t="n"/>
      <c r="F6" s="10" t="n"/>
    </row>
    <row r="7">
      <c r="A7" s="5" t="inlineStr">
        <is>
          <t>Taux réduit</t>
        </is>
      </c>
      <c r="B7" s="6" t="inlineStr">
        <is>
          <t>5,5%</t>
        </is>
      </c>
      <c r="C7" s="5" t="inlineStr">
        <is>
          <t>Alimentation, livres, énergie</t>
        </is>
      </c>
      <c r="D7" s="7" t="n"/>
      <c r="E7" s="7" t="n"/>
      <c r="F7" s="7" t="n"/>
    </row>
    <row r="8">
      <c r="A8" s="8" t="inlineStr">
        <is>
          <t>Taux super-réduit</t>
        </is>
      </c>
      <c r="B8" s="9" t="inlineStr">
        <is>
          <t>2,1%</t>
        </is>
      </c>
      <c r="C8" s="8" t="inlineStr">
        <is>
          <t>Médicaments remboursables, presse</t>
        </is>
      </c>
      <c r="D8" s="10" t="n"/>
      <c r="E8" s="10" t="n"/>
      <c r="F8" s="10" t="n"/>
    </row>
    <row r="9">
      <c r="A9" s="5" t="inlineStr">
        <is>
          <t>Taux zéro (DOM)</t>
        </is>
      </c>
      <c r="B9" s="6" t="inlineStr">
        <is>
          <t>0,0%</t>
        </is>
      </c>
      <c r="C9" s="5" t="inlineStr">
        <is>
          <t>Guadeloupe, Martinique, Réunion</t>
        </is>
      </c>
      <c r="D9" s="7" t="n"/>
      <c r="E9" s="7" t="n"/>
      <c r="F9" s="7" t="n"/>
    </row>
    <row r="11" ht="10" customHeight="1"/>
    <row r="12">
      <c r="A12" s="3" t="inlineStr">
        <is>
          <t>PARAMÈTRES DE CALCUL</t>
        </is>
      </c>
    </row>
    <row r="13">
      <c r="A13" s="11" t="inlineStr">
        <is>
          <t>Désignation de l'article / service</t>
        </is>
      </c>
      <c r="B13" s="12" t="inlineStr">
        <is>
          <t>Mon produit / service</t>
        </is>
      </c>
      <c r="C13" s="13" t="n"/>
      <c r="D13" s="13" t="n"/>
      <c r="E13" s="13" t="n"/>
      <c r="F13" s="14" t="n"/>
    </row>
    <row r="14">
      <c r="A14" s="11" t="inlineStr">
        <is>
          <t>Taux de TVA applicable (%)</t>
        </is>
      </c>
      <c r="B14" s="15" t="n">
        <v>20</v>
      </c>
      <c r="C14" s="16" t="n"/>
      <c r="D14" s="16" t="n"/>
      <c r="E14" s="16" t="n"/>
      <c r="F14" s="16" t="n"/>
    </row>
    <row r="15">
      <c r="A15" s="11" t="inlineStr">
        <is>
          <t>Montant HT (€)</t>
        </is>
      </c>
      <c r="B15" s="17" t="n">
        <v>1000</v>
      </c>
      <c r="C15" s="16" t="n"/>
      <c r="D15" s="16" t="n"/>
      <c r="E15" s="16" t="n"/>
      <c r="F15" s="16" t="n"/>
    </row>
    <row r="16">
      <c r="A16" s="11" t="inlineStr">
        <is>
          <t>Montant TTC (€) — saisie alternative</t>
        </is>
      </c>
      <c r="B16" s="17" t="inlineStr"/>
      <c r="C16" s="16" t="n"/>
      <c r="D16" s="16" t="n"/>
      <c r="E16" s="16" t="n"/>
      <c r="F16" s="16" t="n"/>
    </row>
    <row r="17">
      <c r="A17" s="11" t="inlineStr">
        <is>
          <t>Quantité</t>
        </is>
      </c>
      <c r="B17" s="18" t="n">
        <v>1</v>
      </c>
      <c r="C17" s="16" t="n"/>
      <c r="D17" s="16" t="n"/>
      <c r="E17" s="16" t="n"/>
      <c r="F17" s="16" t="n"/>
    </row>
    <row r="18" ht="10" customHeight="1"/>
    <row r="19">
      <c r="A19" s="19" t="inlineStr">
        <is>
          <t>RÉSULTATS DU CALCUL</t>
        </is>
      </c>
    </row>
    <row r="20">
      <c r="A20" s="4" t="inlineStr">
        <is>
          <t>Désignation</t>
        </is>
      </c>
      <c r="B20" s="4" t="inlineStr">
        <is>
          <t>Unitaire (€)</t>
        </is>
      </c>
      <c r="C20" s="4" t="inlineStr">
        <is>
          <t>Quantité</t>
        </is>
      </c>
      <c r="D20" s="4" t="inlineStr">
        <is>
          <t>Total (€)</t>
        </is>
      </c>
      <c r="E20" s="4" t="inlineStr">
        <is>
          <t>Part (%)</t>
        </is>
      </c>
      <c r="F20" s="4" t="inlineStr"/>
    </row>
    <row r="21">
      <c r="A21" s="5" t="inlineStr">
        <is>
          <t>Montant Hors Taxes (HT)</t>
        </is>
      </c>
      <c r="B21" s="20">
        <f>IF(B16&lt;&gt;"",B16/(1+B14/100),B15)</f>
        <v/>
      </c>
      <c r="C21" s="20">
        <f>B17</f>
        <v/>
      </c>
      <c r="D21" s="20">
        <f>B21*C21</f>
        <v/>
      </c>
      <c r="E21" s="21">
        <f>IF(D23&gt;0,D21/D23*100,0)</f>
        <v/>
      </c>
      <c r="F21" s="7" t="n"/>
    </row>
    <row r="22">
      <c r="A22" s="8" t="inlineStr">
        <is>
          <t>Montant de la TVA</t>
        </is>
      </c>
      <c r="B22" s="22">
        <f>B21*B14/100</f>
        <v/>
      </c>
      <c r="C22" s="22">
        <f>B17</f>
        <v/>
      </c>
      <c r="D22" s="22">
        <f>B22*C22</f>
        <v/>
      </c>
      <c r="E22" s="23">
        <f>IF(D23&gt;0,D22/D23*100,0)</f>
        <v/>
      </c>
      <c r="F22" s="10" t="n"/>
    </row>
    <row r="23">
      <c r="A23" s="24" t="inlineStr">
        <is>
          <t>Montant Toutes Taxes Comprises (TTC)</t>
        </is>
      </c>
      <c r="B23" s="25">
        <f>B21+B22</f>
        <v/>
      </c>
      <c r="C23" s="25">
        <f>B17</f>
        <v/>
      </c>
      <c r="D23" s="25">
        <f>D21+D22</f>
        <v/>
      </c>
      <c r="E23" s="26" t="n">
        <v>100</v>
      </c>
      <c r="F23" s="27" t="n"/>
    </row>
    <row r="24" ht="10" customHeight="1"/>
    <row r="25">
      <c r="A25" s="3" t="inlineStr">
        <is>
          <t>DÉCOMPOSITION PAR TAUX STANDARDS</t>
        </is>
      </c>
    </row>
    <row r="26">
      <c r="A26" s="4" t="inlineStr">
        <is>
          <t>Taux TVA</t>
        </is>
      </c>
      <c r="B26" s="4" t="inlineStr">
        <is>
          <t>Montant HT (€)</t>
        </is>
      </c>
      <c r="C26" s="4" t="inlineStr">
        <is>
          <t>TVA (€)</t>
        </is>
      </c>
      <c r="D26" s="4" t="inlineStr">
        <is>
          <t>Montant TTC (€)</t>
        </is>
      </c>
      <c r="E26" s="4" t="inlineStr">
        <is>
          <t>Coefficient multiplicateur</t>
        </is>
      </c>
      <c r="F26" s="4" t="inlineStr"/>
    </row>
    <row r="27">
      <c r="A27" s="6" t="inlineStr">
        <is>
          <t>20.0%</t>
        </is>
      </c>
      <c r="B27" s="20">
        <f>IF(B16&lt;&gt;"",B16/(1+20.0/100),B15)*B17</f>
        <v/>
      </c>
      <c r="C27" s="20">
        <f>IF(B16&lt;&gt;"",B16/(1+20.0/100),B15)*B17*20.0/100</f>
        <v/>
      </c>
      <c r="D27" s="20">
        <f>IF(B16&lt;&gt;"",B16/(1+20.0/100),B15)*B17*(1+20.0/100)</f>
        <v/>
      </c>
      <c r="E27" s="28">
        <f>1.20000</f>
        <v/>
      </c>
      <c r="F27" s="29" t="inlineStr"/>
    </row>
    <row r="28">
      <c r="A28" s="9" t="inlineStr">
        <is>
          <t>10.0%</t>
        </is>
      </c>
      <c r="B28" s="22">
        <f>IF(B16&lt;&gt;"",B16/(1+10.0/100),B15)*B17</f>
        <v/>
      </c>
      <c r="C28" s="22">
        <f>IF(B16&lt;&gt;"",B16/(1+10.0/100),B15)*B17*10.0/100</f>
        <v/>
      </c>
      <c r="D28" s="22">
        <f>IF(B16&lt;&gt;"",B16/(1+10.0/100),B15)*B17*(1+10.0/100)</f>
        <v/>
      </c>
      <c r="E28" s="30">
        <f>1.10000</f>
        <v/>
      </c>
      <c r="F28" s="31" t="inlineStr"/>
    </row>
    <row r="29">
      <c r="A29" s="6" t="inlineStr">
        <is>
          <t>5.5%</t>
        </is>
      </c>
      <c r="B29" s="20">
        <f>IF(B16&lt;&gt;"",B16/(1+5.5/100),B15)*B17</f>
        <v/>
      </c>
      <c r="C29" s="20">
        <f>IF(B16&lt;&gt;"",B16/(1+5.5/100),B15)*B17*5.5/100</f>
        <v/>
      </c>
      <c r="D29" s="20">
        <f>IF(B16&lt;&gt;"",B16/(1+5.5/100),B15)*B17*(1+5.5/100)</f>
        <v/>
      </c>
      <c r="E29" s="28">
        <f>1.05500</f>
        <v/>
      </c>
      <c r="F29" s="29" t="inlineStr"/>
    </row>
    <row r="30">
      <c r="A30" s="9" t="inlineStr">
        <is>
          <t>2.1%</t>
        </is>
      </c>
      <c r="B30" s="22">
        <f>IF(B16&lt;&gt;"",B16/(1+2.1/100),B15)*B17</f>
        <v/>
      </c>
      <c r="C30" s="22">
        <f>IF(B16&lt;&gt;"",B16/(1+2.1/100),B15)*B17*2.1/100</f>
        <v/>
      </c>
      <c r="D30" s="22">
        <f>IF(B16&lt;&gt;"",B16/(1+2.1/100),B15)*B17*(1+2.1/100)</f>
        <v/>
      </c>
      <c r="E30" s="30">
        <f>1.02100</f>
        <v/>
      </c>
      <c r="F30" s="31" t="inlineStr"/>
    </row>
    <row r="31" ht="10" customHeight="1"/>
    <row r="32">
      <c r="A32" s="19" t="inlineStr">
        <is>
          <t>RÉCUPÉRATION ET DÉCLARATION TVA</t>
        </is>
      </c>
    </row>
    <row r="33">
      <c r="A33" s="4" t="inlineStr">
        <is>
          <t>Élément</t>
        </is>
      </c>
      <c r="B33" s="4" t="inlineStr">
        <is>
          <t>Montant (€)</t>
        </is>
      </c>
      <c r="C33" s="4" t="inlineStr">
        <is>
          <t>Commentaire</t>
        </is>
      </c>
      <c r="D33" s="4" t="inlineStr"/>
      <c r="E33" s="4" t="inlineStr"/>
      <c r="F33" s="4" t="inlineStr"/>
    </row>
    <row r="34">
      <c r="A34" s="5" t="inlineStr">
        <is>
          <t>TVA collectée (sur ventes)</t>
        </is>
      </c>
      <c r="B34" s="20">
        <f>D22</f>
        <v/>
      </c>
      <c r="C34" s="32" t="inlineStr">
        <is>
          <t>TVA à reverser à l'État</t>
        </is>
      </c>
    </row>
    <row r="35">
      <c r="A35" s="8" t="inlineStr">
        <is>
          <t>TVA déductible (sur achats)</t>
        </is>
      </c>
      <c r="B35" s="17" t="inlineStr"/>
      <c r="C35" s="33" t="inlineStr">
        <is>
          <t>À saisir manuellement</t>
        </is>
      </c>
    </row>
    <row r="36">
      <c r="A36" s="34" t="inlineStr">
        <is>
          <t>TVA nette à reverser / à récupérer</t>
        </is>
      </c>
      <c r="B36" s="35">
        <f>IF(B34&lt;&gt;"",B34-B35,B34)</f>
        <v/>
      </c>
      <c r="C36" s="32" t="inlineStr">
        <is>
          <t>Positif = à payer, négatif = crédit</t>
        </is>
      </c>
    </row>
    <row r="37" ht="10" customHeight="1"/>
    <row r="38">
      <c r="A38" s="36" t="inlineStr">
        <is>
          <t>⚠  Les cellules en jaune pâle sont des cellules de saisie. Les autres sont calculées automatiquement. Taux en vigueur au 04/03/2026.</t>
        </is>
      </c>
      <c r="B38" s="13" t="n"/>
      <c r="C38" s="13" t="n"/>
      <c r="D38" s="13" t="n"/>
      <c r="E38" s="13" t="n"/>
      <c r="F38" s="14" t="n"/>
    </row>
  </sheetData>
  <mergeCells count="12">
    <mergeCell ref="A1:F1"/>
    <mergeCell ref="A2:F2"/>
    <mergeCell ref="A3:F3"/>
    <mergeCell ref="A12:F12"/>
    <mergeCell ref="B13:F13"/>
    <mergeCell ref="A19:F19"/>
    <mergeCell ref="A25:F25"/>
    <mergeCell ref="A32:F32"/>
    <mergeCell ref="C34:F34"/>
    <mergeCell ref="C35:F35"/>
    <mergeCell ref="C36:F36"/>
    <mergeCell ref="A38:F38"/>
  </mergeCells>
  <dataValidations count="1">
    <dataValidation sqref="B14" showErrorMessage="1" showInputMessage="1" allowBlank="0" errorTitle="Taux invalide" error="Saisissez un taux entre 0 et 100" type="decimal" operator="between">
      <formula1>0</formula1>
      <formula2>100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1:H2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32" customWidth="1" min="2" max="2"/>
    <col width="18" customWidth="1" min="3" max="3"/>
    <col width="16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45" customHeight="1">
      <c r="A1" s="37" t="inlineStr">
        <is>
          <t>CALCULATEUR TVA — TABLEAU MULTI-ARTICLES</t>
        </is>
      </c>
    </row>
    <row r="2" ht="18" customHeight="1">
      <c r="A2" s="38" t="inlineStr">
        <is>
          <t>Date : 04/03/2026    |    Saisissez vos articles dans les cellules jaunes</t>
        </is>
      </c>
    </row>
    <row r="3" ht="28" customHeight="1">
      <c r="A3" s="3" t="inlineStr">
        <is>
          <t>LISTE DES ARTICLES / PRESTATIONS</t>
        </is>
      </c>
    </row>
    <row r="4">
      <c r="A4" s="4" t="inlineStr">
        <is>
          <t>N°</t>
        </is>
      </c>
      <c r="B4" s="4" t="inlineStr">
        <is>
          <t>Désignation</t>
        </is>
      </c>
      <c r="C4" s="4" t="inlineStr">
        <is>
          <t>Taux TVA (%)</t>
        </is>
      </c>
      <c r="D4" s="4" t="inlineStr">
        <is>
          <t>Quantité</t>
        </is>
      </c>
      <c r="E4" s="4" t="inlineStr">
        <is>
          <t>Prix HT Unitaire (€)</t>
        </is>
      </c>
      <c r="F4" s="4" t="inlineStr">
        <is>
          <t>Montant HT (€)</t>
        </is>
      </c>
      <c r="G4" s="4" t="inlineStr">
        <is>
          <t>TVA (€)</t>
        </is>
      </c>
      <c r="H4" s="4" t="inlineStr">
        <is>
          <t>Montant TTC (€)</t>
        </is>
      </c>
    </row>
    <row r="5">
      <c r="A5" s="6" t="n">
        <v>1</v>
      </c>
      <c r="B5" s="12" t="inlineStr">
        <is>
          <t>Conseil en informatique</t>
        </is>
      </c>
      <c r="C5" s="39" t="n">
        <v>20</v>
      </c>
      <c r="D5" s="40" t="n">
        <v>5</v>
      </c>
      <c r="E5" s="17" t="n">
        <v>500</v>
      </c>
      <c r="F5" s="20">
        <f>IF(E5=0,"",D5*E5)</f>
        <v/>
      </c>
      <c r="G5" s="20">
        <f>IF(E5=0,"",D5*E5*C5/100)</f>
        <v/>
      </c>
      <c r="H5" s="20">
        <f>IF(E5=0,"",D5*E5*(1+C5/100))</f>
        <v/>
      </c>
    </row>
    <row r="6">
      <c r="A6" s="9" t="n">
        <v>2</v>
      </c>
      <c r="B6" s="12" t="inlineStr">
        <is>
          <t>Formation professionnelle</t>
        </is>
      </c>
      <c r="C6" s="39" t="n">
        <v>20</v>
      </c>
      <c r="D6" s="40" t="n">
        <v>2</v>
      </c>
      <c r="E6" s="17" t="n">
        <v>1200</v>
      </c>
      <c r="F6" s="22">
        <f>IF(E6=0,"",D6*E6)</f>
        <v/>
      </c>
      <c r="G6" s="22">
        <f>IF(E6=0,"",D6*E6*C6/100)</f>
        <v/>
      </c>
      <c r="H6" s="22">
        <f>IF(E6=0,"",D6*E6*(1+C6/100))</f>
        <v/>
      </c>
    </row>
    <row r="7">
      <c r="A7" s="6" t="n">
        <v>3</v>
      </c>
      <c r="B7" s="12" t="inlineStr">
        <is>
          <t>Prestation de restauration</t>
        </is>
      </c>
      <c r="C7" s="39" t="n">
        <v>10</v>
      </c>
      <c r="D7" s="40" t="n">
        <v>10</v>
      </c>
      <c r="E7" s="17" t="n">
        <v>35</v>
      </c>
      <c r="F7" s="20">
        <f>IF(E7=0,"",D7*E7)</f>
        <v/>
      </c>
      <c r="G7" s="20">
        <f>IF(E7=0,"",D7*E7*C7/100)</f>
        <v/>
      </c>
      <c r="H7" s="20">
        <f>IF(E7=0,"",D7*E7*(1+C7/100))</f>
        <v/>
      </c>
    </row>
    <row r="8">
      <c r="A8" s="9" t="n">
        <v>4</v>
      </c>
      <c r="B8" s="12" t="inlineStr">
        <is>
          <t>Livres techniques</t>
        </is>
      </c>
      <c r="C8" s="39" t="n">
        <v>5.5</v>
      </c>
      <c r="D8" s="40" t="n">
        <v>3</v>
      </c>
      <c r="E8" s="17" t="n">
        <v>45</v>
      </c>
      <c r="F8" s="22">
        <f>IF(E8=0,"",D8*E8)</f>
        <v/>
      </c>
      <c r="G8" s="22">
        <f>IF(E8=0,"",D8*E8*C8/100)</f>
        <v/>
      </c>
      <c r="H8" s="22">
        <f>IF(E8=0,"",D8*E8*(1+C8/100))</f>
        <v/>
      </c>
    </row>
    <row r="9">
      <c r="A9" s="6" t="n">
        <v>5</v>
      </c>
      <c r="B9" s="12" t="inlineStr">
        <is>
          <t>Médicaments remboursables</t>
        </is>
      </c>
      <c r="C9" s="39" t="n">
        <v>2.1</v>
      </c>
      <c r="D9" s="40" t="n">
        <v>1</v>
      </c>
      <c r="E9" s="17" t="n">
        <v>80</v>
      </c>
      <c r="F9" s="20">
        <f>IF(E9=0,"",D9*E9)</f>
        <v/>
      </c>
      <c r="G9" s="20">
        <f>IF(E9=0,"",D9*E9*C9/100)</f>
        <v/>
      </c>
      <c r="H9" s="20">
        <f>IF(E9=0,"",D9*E9*(1+C9/100))</f>
        <v/>
      </c>
    </row>
    <row r="10">
      <c r="A10" s="9" t="n">
        <v>6</v>
      </c>
      <c r="B10" s="12" t="inlineStr"/>
      <c r="C10" s="39" t="n">
        <v>20</v>
      </c>
      <c r="D10" s="40" t="n">
        <v>1</v>
      </c>
      <c r="E10" s="17" t="n">
        <v>0</v>
      </c>
      <c r="F10" s="22">
        <f>IF(E10=0,"",D10*E10)</f>
        <v/>
      </c>
      <c r="G10" s="22">
        <f>IF(E10=0,"",D10*E10*C10/100)</f>
        <v/>
      </c>
      <c r="H10" s="22">
        <f>IF(E10=0,"",D10*E10*(1+C10/100))</f>
        <v/>
      </c>
    </row>
    <row r="11">
      <c r="A11" s="6" t="n">
        <v>7</v>
      </c>
      <c r="B11" s="12" t="inlineStr"/>
      <c r="C11" s="39" t="n">
        <v>20</v>
      </c>
      <c r="D11" s="40" t="n">
        <v>1</v>
      </c>
      <c r="E11" s="17" t="n">
        <v>0</v>
      </c>
      <c r="F11" s="20">
        <f>IF(E11=0,"",D11*E11)</f>
        <v/>
      </c>
      <c r="G11" s="20">
        <f>IF(E11=0,"",D11*E11*C11/100)</f>
        <v/>
      </c>
      <c r="H11" s="20">
        <f>IF(E11=0,"",D11*E11*(1+C11/100))</f>
        <v/>
      </c>
    </row>
    <row r="12">
      <c r="A12" s="9" t="n">
        <v>8</v>
      </c>
      <c r="B12" s="12" t="inlineStr"/>
      <c r="C12" s="39" t="n">
        <v>20</v>
      </c>
      <c r="D12" s="40" t="n">
        <v>1</v>
      </c>
      <c r="E12" s="17" t="n">
        <v>0</v>
      </c>
      <c r="F12" s="22">
        <f>IF(E12=0,"",D12*E12)</f>
        <v/>
      </c>
      <c r="G12" s="22">
        <f>IF(E12=0,"",D12*E12*C12/100)</f>
        <v/>
      </c>
      <c r="H12" s="22">
        <f>IF(E12=0,"",D12*E12*(1+C12/100))</f>
        <v/>
      </c>
    </row>
    <row r="13">
      <c r="A13" s="6" t="n">
        <v>9</v>
      </c>
      <c r="B13" s="12" t="inlineStr"/>
      <c r="C13" s="39" t="n">
        <v>20</v>
      </c>
      <c r="D13" s="40" t="n">
        <v>1</v>
      </c>
      <c r="E13" s="17" t="n">
        <v>0</v>
      </c>
      <c r="F13" s="20">
        <f>IF(E13=0,"",D13*E13)</f>
        <v/>
      </c>
      <c r="G13" s="20">
        <f>IF(E13=0,"",D13*E13*C13/100)</f>
        <v/>
      </c>
      <c r="H13" s="20">
        <f>IF(E13=0,"",D13*E13*(1+C13/100))</f>
        <v/>
      </c>
    </row>
    <row r="14">
      <c r="A14" s="9" t="n">
        <v>10</v>
      </c>
      <c r="B14" s="12" t="inlineStr"/>
      <c r="C14" s="39" t="n">
        <v>20</v>
      </c>
      <c r="D14" s="40" t="n">
        <v>1</v>
      </c>
      <c r="E14" s="17" t="n">
        <v>0</v>
      </c>
      <c r="F14" s="22">
        <f>IF(E14=0,"",D14*E14)</f>
        <v/>
      </c>
      <c r="G14" s="22">
        <f>IF(E14=0,"",D14*E14*C14/100)</f>
        <v/>
      </c>
      <c r="H14" s="22">
        <f>IF(E14=0,"",D14*E14*(1+C14/100))</f>
        <v/>
      </c>
    </row>
    <row r="15" ht="22" customHeight="1">
      <c r="A15" s="41" t="inlineStr"/>
      <c r="B15" s="41" t="inlineStr">
        <is>
          <t>TOTAUX</t>
        </is>
      </c>
      <c r="C15" s="42" t="inlineStr"/>
      <c r="D15" s="42" t="inlineStr"/>
      <c r="E15" s="42" t="inlineStr"/>
      <c r="F15" s="43">
        <f>SUMIF(F5:F14,"&lt;&gt;"&amp;"",F5:F14)</f>
        <v/>
      </c>
      <c r="G15" s="43">
        <f>SUMIF(G5:G14,"&lt;&gt;"&amp;"",G5:G14)</f>
        <v/>
      </c>
      <c r="H15" s="43">
        <f>SUMIF(H5:H14,"&lt;&gt;"&amp;"",H5:H14)</f>
        <v/>
      </c>
    </row>
    <row r="16" ht="10" customHeight="1"/>
    <row r="17">
      <c r="A17" s="19" t="inlineStr">
        <is>
          <t>RÉCAPITULATIF PAR TAUX</t>
        </is>
      </c>
    </row>
    <row r="18">
      <c r="A18" s="4" t="inlineStr">
        <is>
          <t>Taux TVA</t>
        </is>
      </c>
      <c r="B18" s="4" t="inlineStr">
        <is>
          <t>Base HT (€)</t>
        </is>
      </c>
      <c r="C18" s="4" t="inlineStr">
        <is>
          <t>TVA (€)</t>
        </is>
      </c>
      <c r="D18" s="4" t="inlineStr">
        <is>
          <t>TTC (€)</t>
        </is>
      </c>
      <c r="E18" s="4" t="inlineStr"/>
      <c r="F18" s="4" t="inlineStr"/>
      <c r="G18" s="4" t="inlineStr"/>
      <c r="H18" s="4" t="inlineStr"/>
    </row>
    <row r="19">
      <c r="A19" s="6" t="inlineStr">
        <is>
          <t>20%</t>
        </is>
      </c>
      <c r="B19" s="20">
        <f>SUMPRODUCT((C5:C14=20)*(F5:F14))</f>
        <v/>
      </c>
      <c r="C19" s="20">
        <f>SUMPRODUCT((C5:C14=20)*(G5:G14))</f>
        <v/>
      </c>
      <c r="D19" s="20">
        <f>SUMPRODUCT((C5:C14=20)*(H5:H14))</f>
        <v/>
      </c>
      <c r="E19" s="29" t="inlineStr"/>
      <c r="F19" s="29" t="inlineStr"/>
      <c r="G19" s="29" t="inlineStr"/>
      <c r="H19" s="29" t="inlineStr"/>
    </row>
    <row r="20">
      <c r="A20" s="9" t="inlineStr">
        <is>
          <t>10%</t>
        </is>
      </c>
      <c r="B20" s="22">
        <f>SUMPRODUCT((C5:C14=10)*(F5:F14))</f>
        <v/>
      </c>
      <c r="C20" s="22">
        <f>SUMPRODUCT((C5:C14=10)*(G5:G14))</f>
        <v/>
      </c>
      <c r="D20" s="22">
        <f>SUMPRODUCT((C5:C14=10)*(H5:H14))</f>
        <v/>
      </c>
      <c r="E20" s="31" t="inlineStr"/>
      <c r="F20" s="31" t="inlineStr"/>
      <c r="G20" s="31" t="inlineStr"/>
      <c r="H20" s="31" t="inlineStr"/>
    </row>
    <row r="21">
      <c r="A21" s="6" t="inlineStr">
        <is>
          <t>5.5%</t>
        </is>
      </c>
      <c r="B21" s="20">
        <f>SUMPRODUCT((C5:C14=5.5)*(F5:F14))</f>
        <v/>
      </c>
      <c r="C21" s="20">
        <f>SUMPRODUCT((C5:C14=5.5)*(G5:G14))</f>
        <v/>
      </c>
      <c r="D21" s="20">
        <f>SUMPRODUCT((C5:C14=5.5)*(H5:H14))</f>
        <v/>
      </c>
      <c r="E21" s="29" t="inlineStr"/>
      <c r="F21" s="29" t="inlineStr"/>
      <c r="G21" s="29" t="inlineStr"/>
      <c r="H21" s="29" t="inlineStr"/>
    </row>
    <row r="22">
      <c r="A22" s="9" t="inlineStr">
        <is>
          <t>2.1%</t>
        </is>
      </c>
      <c r="B22" s="22">
        <f>SUMPRODUCT((C5:C14=2.1)*(F5:F14))</f>
        <v/>
      </c>
      <c r="C22" s="22">
        <f>SUMPRODUCT((C5:C14=2.1)*(G5:G14))</f>
        <v/>
      </c>
      <c r="D22" s="22">
        <f>SUMPRODUCT((C5:C14=2.1)*(H5:H14))</f>
        <v/>
      </c>
      <c r="E22" s="31" t="inlineStr"/>
      <c r="F22" s="31" t="inlineStr"/>
      <c r="G22" s="31" t="inlineStr"/>
      <c r="H22" s="31" t="inlineStr"/>
    </row>
    <row r="23">
      <c r="A23" s="6" t="inlineStr">
        <is>
          <t>0%</t>
        </is>
      </c>
      <c r="B23" s="20">
        <f>SUMPRODUCT((C5:C14=0)*(F5:F14))</f>
        <v/>
      </c>
      <c r="C23" s="20">
        <f>SUMPRODUCT((C5:C14=0)*(G5:G14))</f>
        <v/>
      </c>
      <c r="D23" s="20">
        <f>SUMPRODUCT((C5:C14=0)*(H5:H14))</f>
        <v/>
      </c>
      <c r="E23" s="29" t="inlineStr"/>
      <c r="F23" s="29" t="inlineStr"/>
      <c r="G23" s="29" t="inlineStr"/>
      <c r="H23" s="29" t="inlineStr"/>
    </row>
  </sheetData>
  <mergeCells count="4">
    <mergeCell ref="A1:H1"/>
    <mergeCell ref="A2:H2"/>
    <mergeCell ref="A3:H3"/>
    <mergeCell ref="A17:H17"/>
  </mergeCells>
  <dataValidations count="1">
    <dataValidation sqref="C5 C6 C7 C8 C9 C10 C11 C12 C13 C14" showErrorMessage="1" showInputMessage="1" allowBlank="0" errorTitle="Taux invalide" error="Choisissez un taux valide : 20, 10, 5.5, 2.1, 0" type="list">
      <formula1>"20,10,5.5,2.1,0"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6B7280"/>
    <outlinePr summaryBelow="1" summaryRight="1"/>
    <pageSetUpPr/>
  </sheetPr>
  <dimension ref="A1:E44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5" customWidth="1" min="3" max="3"/>
    <col width="50" customWidth="1" min="4" max="4"/>
    <col width="20" customWidth="1" min="5" max="5"/>
  </cols>
  <sheetData>
    <row r="1" ht="45" customHeight="1">
      <c r="A1" s="37" t="inlineStr">
        <is>
          <t>TAUX DE TVA FRANÇAIS — RÉFÉRENTIEL RÉGLEMENTAIRE</t>
        </is>
      </c>
    </row>
    <row r="2" ht="18" customHeight="1">
      <c r="A2" s="38" t="inlineStr">
        <is>
          <t>Source : Code Général des Impôts (CGI) — Mis à jour le 04/03/2026</t>
        </is>
      </c>
    </row>
    <row r="3" ht="25" customHeight="1">
      <c r="A3" s="19" t="inlineStr">
        <is>
          <t>TAUX NORMAL — 20%</t>
        </is>
      </c>
    </row>
    <row r="4">
      <c r="A4" s="4" t="inlineStr">
        <is>
          <t>N°</t>
        </is>
      </c>
      <c r="B4" s="4" t="inlineStr">
        <is>
          <t>Catégorie</t>
        </is>
      </c>
      <c r="C4" s="4" t="inlineStr">
        <is>
          <t>Taux</t>
        </is>
      </c>
      <c r="D4" s="4" t="inlineStr">
        <is>
          <t>Exemples / Précisions</t>
        </is>
      </c>
      <c r="E4" s="4" t="inlineStr">
        <is>
          <t>Base légale</t>
        </is>
      </c>
    </row>
    <row r="5" ht="20" customHeight="1">
      <c r="A5" s="6" t="inlineStr">
        <is>
          <t>1</t>
        </is>
      </c>
      <c r="B5" s="5" t="inlineStr">
        <is>
          <t>Services courants</t>
        </is>
      </c>
      <c r="C5" s="6" t="inlineStr">
        <is>
          <t>20%</t>
        </is>
      </c>
      <c r="D5" s="5" t="inlineStr">
        <is>
          <t>Prestations de services non exclues des autres catégories</t>
        </is>
      </c>
      <c r="E5" s="6" t="inlineStr">
        <is>
          <t>CGI art. 278 et s.</t>
        </is>
      </c>
    </row>
    <row r="6" ht="20" customHeight="1">
      <c r="A6" s="9" t="inlineStr">
        <is>
          <t>2</t>
        </is>
      </c>
      <c r="B6" s="8" t="inlineStr">
        <is>
          <t>Biens manufacturés</t>
        </is>
      </c>
      <c r="C6" s="9" t="inlineStr">
        <is>
          <t>20%</t>
        </is>
      </c>
      <c r="D6" s="8" t="inlineStr">
        <is>
          <t>Vêtements, électronique, mobilier, etc.</t>
        </is>
      </c>
      <c r="E6" s="9" t="inlineStr">
        <is>
          <t>CGI art. 278 et s.</t>
        </is>
      </c>
    </row>
    <row r="7" ht="20" customHeight="1">
      <c r="A7" s="6" t="inlineStr">
        <is>
          <t>3</t>
        </is>
      </c>
      <c r="B7" s="5" t="inlineStr">
        <is>
          <t>Véhicules</t>
        </is>
      </c>
      <c r="C7" s="6" t="inlineStr">
        <is>
          <t>20%</t>
        </is>
      </c>
      <c r="D7" s="5" t="inlineStr">
        <is>
          <t>Automobiles, motos, véhicules utilitaires</t>
        </is>
      </c>
      <c r="E7" s="6" t="inlineStr">
        <is>
          <t>CGI art. 278 et s.</t>
        </is>
      </c>
    </row>
    <row r="8" ht="20" customHeight="1">
      <c r="A8" s="9" t="inlineStr">
        <is>
          <t>4</t>
        </is>
      </c>
      <c r="B8" s="8" t="inlineStr">
        <is>
          <t>Logiciels &amp; services numériques</t>
        </is>
      </c>
      <c r="C8" s="9" t="inlineStr">
        <is>
          <t>20%</t>
        </is>
      </c>
      <c r="D8" s="8" t="inlineStr">
        <is>
          <t>SaaS, applications, streaming (&gt;12M€ CA)</t>
        </is>
      </c>
      <c r="E8" s="9" t="inlineStr">
        <is>
          <t>CGI art. 278 et s.</t>
        </is>
      </c>
    </row>
    <row r="9" ht="20" customHeight="1">
      <c r="A9" s="6" t="inlineStr">
        <is>
          <t>5</t>
        </is>
      </c>
      <c r="B9" s="5" t="inlineStr">
        <is>
          <t>Publicité &amp; communication</t>
        </is>
      </c>
      <c r="C9" s="6" t="inlineStr">
        <is>
          <t>20%</t>
        </is>
      </c>
      <c r="D9" s="5" t="inlineStr">
        <is>
          <t>Achats d'espaces, agences</t>
        </is>
      </c>
      <c r="E9" s="6" t="inlineStr">
        <is>
          <t>CGI art. 278 et s.</t>
        </is>
      </c>
    </row>
    <row r="10" ht="20" customHeight="1">
      <c r="A10" s="9" t="inlineStr">
        <is>
          <t>6</t>
        </is>
      </c>
      <c r="B10" s="8" t="inlineStr">
        <is>
          <t>Assurances (hors exonérées)</t>
        </is>
      </c>
      <c r="C10" s="9" t="inlineStr">
        <is>
          <t>20%</t>
        </is>
      </c>
      <c r="D10" s="8" t="inlineStr">
        <is>
          <t>Assurances non exonérées de TVA</t>
        </is>
      </c>
      <c r="E10" s="9" t="inlineStr">
        <is>
          <t>CGI art. 278 et s.</t>
        </is>
      </c>
    </row>
    <row r="12" ht="25" customHeight="1">
      <c r="A12" s="3" t="inlineStr">
        <is>
          <t>TAUX INTERMÉDIAIRE — 10%</t>
        </is>
      </c>
    </row>
    <row r="13">
      <c r="A13" s="4" t="inlineStr">
        <is>
          <t>N°</t>
        </is>
      </c>
      <c r="B13" s="4" t="inlineStr">
        <is>
          <t>Catégorie</t>
        </is>
      </c>
      <c r="C13" s="4" t="inlineStr">
        <is>
          <t>Taux</t>
        </is>
      </c>
      <c r="D13" s="4" t="inlineStr">
        <is>
          <t>Exemples / Précisions</t>
        </is>
      </c>
      <c r="E13" s="4" t="inlineStr">
        <is>
          <t>Base légale</t>
        </is>
      </c>
    </row>
    <row r="14" ht="20" customHeight="1">
      <c r="A14" s="6" t="inlineStr">
        <is>
          <t>1</t>
        </is>
      </c>
      <c r="B14" s="5" t="inlineStr">
        <is>
          <t>Restauration (sur place/à emporter)</t>
        </is>
      </c>
      <c r="C14" s="6" t="inlineStr">
        <is>
          <t>10%</t>
        </is>
      </c>
      <c r="D14" s="5" t="inlineStr">
        <is>
          <t>Repas servis dans établissements, vente à emporter</t>
        </is>
      </c>
      <c r="E14" s="6" t="inlineStr">
        <is>
          <t>CGI art. 278 et s.</t>
        </is>
      </c>
    </row>
    <row r="15" ht="20" customHeight="1">
      <c r="A15" s="9" t="inlineStr">
        <is>
          <t>2</t>
        </is>
      </c>
      <c r="B15" s="8" t="inlineStr">
        <is>
          <t>Hébergement touristique</t>
        </is>
      </c>
      <c r="C15" s="9" t="inlineStr">
        <is>
          <t>10%</t>
        </is>
      </c>
      <c r="D15" s="8" t="inlineStr">
        <is>
          <t>Hôtels, locations meublées touristiques</t>
        </is>
      </c>
      <c r="E15" s="9" t="inlineStr">
        <is>
          <t>CGI art. 278 et s.</t>
        </is>
      </c>
    </row>
    <row r="16" ht="20" customHeight="1">
      <c r="A16" s="6" t="inlineStr">
        <is>
          <t>3</t>
        </is>
      </c>
      <c r="B16" s="5" t="inlineStr">
        <is>
          <t>Transports de voyageurs</t>
        </is>
      </c>
      <c r="C16" s="6" t="inlineStr">
        <is>
          <t>10%</t>
        </is>
      </c>
      <c r="D16" s="5" t="inlineStr">
        <is>
          <t>SNCF, bus, taxis</t>
        </is>
      </c>
      <c r="E16" s="6" t="inlineStr">
        <is>
          <t>CGI art. 278 et s.</t>
        </is>
      </c>
    </row>
    <row r="17" ht="20" customHeight="1">
      <c r="A17" s="9" t="inlineStr">
        <is>
          <t>4</t>
        </is>
      </c>
      <c r="B17" s="8" t="inlineStr">
        <is>
          <t>Travaux d'amélioration (locaux &gt;2 ans)</t>
        </is>
      </c>
      <c r="C17" s="9" t="inlineStr">
        <is>
          <t>10%</t>
        </is>
      </c>
      <c r="D17" s="8" t="inlineStr">
        <is>
          <t>Rénovation, entretien résidences principales</t>
        </is>
      </c>
      <c r="E17" s="9" t="inlineStr">
        <is>
          <t>CGI art. 278 et s.</t>
        </is>
      </c>
    </row>
    <row r="18" ht="20" customHeight="1">
      <c r="A18" s="6" t="inlineStr">
        <is>
          <t>5</t>
        </is>
      </c>
      <c r="B18" s="5" t="inlineStr">
        <is>
          <t>Médicaments non remboursés</t>
        </is>
      </c>
      <c r="C18" s="6" t="inlineStr">
        <is>
          <t>10%</t>
        </is>
      </c>
      <c r="D18" s="5" t="inlineStr">
        <is>
          <t>Spécialités pharmaceutiques sans remboursement SS</t>
        </is>
      </c>
      <c r="E18" s="6" t="inlineStr">
        <is>
          <t>CGI art. 278 et s.</t>
        </is>
      </c>
    </row>
    <row r="19" ht="20" customHeight="1">
      <c r="A19" s="9" t="inlineStr">
        <is>
          <t>6</t>
        </is>
      </c>
      <c r="B19" s="8" t="inlineStr">
        <is>
          <t>Entrées spectacles, cinéma, zoos</t>
        </is>
      </c>
      <c r="C19" s="9" t="inlineStr">
        <is>
          <t>10%</t>
        </is>
      </c>
      <c r="D19" s="8" t="inlineStr">
        <is>
          <t>Manifestations culturelles, parcs d'attractions</t>
        </is>
      </c>
      <c r="E19" s="9" t="inlineStr">
        <is>
          <t>CGI art. 278 et s.</t>
        </is>
      </c>
    </row>
    <row r="21" ht="25" customHeight="1">
      <c r="A21" s="44" t="inlineStr">
        <is>
          <t>TAUX RÉDUIT — 5,5%</t>
        </is>
      </c>
    </row>
    <row r="22">
      <c r="A22" s="4" t="inlineStr">
        <is>
          <t>N°</t>
        </is>
      </c>
      <c r="B22" s="4" t="inlineStr">
        <is>
          <t>Catégorie</t>
        </is>
      </c>
      <c r="C22" s="4" t="inlineStr">
        <is>
          <t>Taux</t>
        </is>
      </c>
      <c r="D22" s="4" t="inlineStr">
        <is>
          <t>Exemples / Précisions</t>
        </is>
      </c>
      <c r="E22" s="4" t="inlineStr">
        <is>
          <t>Base légale</t>
        </is>
      </c>
    </row>
    <row r="23" ht="20" customHeight="1">
      <c r="A23" s="6" t="inlineStr">
        <is>
          <t>1</t>
        </is>
      </c>
      <c r="B23" s="5" t="inlineStr">
        <is>
          <t>Produits alimentaires</t>
        </is>
      </c>
      <c r="C23" s="6" t="inlineStr">
        <is>
          <t>5,5%</t>
        </is>
      </c>
      <c r="D23" s="5" t="inlineStr">
        <is>
          <t>Denrées destinées à la consommation humaine</t>
        </is>
      </c>
      <c r="E23" s="6" t="inlineStr">
        <is>
          <t>CGI art. 278 et s.</t>
        </is>
      </c>
    </row>
    <row r="24" ht="20" customHeight="1">
      <c r="A24" s="9" t="inlineStr">
        <is>
          <t>2</t>
        </is>
      </c>
      <c r="B24" s="8" t="inlineStr">
        <is>
          <t>Boissons non alcoolisées</t>
        </is>
      </c>
      <c r="C24" s="9" t="inlineStr">
        <is>
          <t>5,5%</t>
        </is>
      </c>
      <c r="D24" s="8" t="inlineStr">
        <is>
          <t>Eau, jus de fruits, sodas</t>
        </is>
      </c>
      <c r="E24" s="9" t="inlineStr">
        <is>
          <t>CGI art. 278 et s.</t>
        </is>
      </c>
    </row>
    <row r="25" ht="20" customHeight="1">
      <c r="A25" s="6" t="inlineStr">
        <is>
          <t>3</t>
        </is>
      </c>
      <c r="B25" s="5" t="inlineStr">
        <is>
          <t>Livres (papier &amp; numérique)</t>
        </is>
      </c>
      <c r="C25" s="6" t="inlineStr">
        <is>
          <t>5,5%</t>
        </is>
      </c>
      <c r="D25" s="5" t="inlineStr">
        <is>
          <t>Ouvrages, manuels scolaires, ebooks</t>
        </is>
      </c>
      <c r="E25" s="6" t="inlineStr">
        <is>
          <t>CGI art. 278 et s.</t>
        </is>
      </c>
    </row>
    <row r="26" ht="20" customHeight="1">
      <c r="A26" s="9" t="inlineStr">
        <is>
          <t>4</t>
        </is>
      </c>
      <c r="B26" s="8" t="inlineStr">
        <is>
          <t>Abonnements gaz &amp; électricité</t>
        </is>
      </c>
      <c r="C26" s="9" t="inlineStr">
        <is>
          <t>5,5%</t>
        </is>
      </c>
      <c r="D26" s="8" t="inlineStr">
        <is>
          <t>Fourniture d'énergie — part abonnement</t>
        </is>
      </c>
      <c r="E26" s="9" t="inlineStr">
        <is>
          <t>CGI art. 278 et s.</t>
        </is>
      </c>
    </row>
    <row r="27" ht="20" customHeight="1">
      <c r="A27" s="6" t="inlineStr">
        <is>
          <t>5</t>
        </is>
      </c>
      <c r="B27" s="5" t="inlineStr">
        <is>
          <t>Équipements PMR / handicap</t>
        </is>
      </c>
      <c r="C27" s="6" t="inlineStr">
        <is>
          <t>5,5%</t>
        </is>
      </c>
      <c r="D27" s="5" t="inlineStr">
        <is>
          <t>Appareillages pour personnes handicapées</t>
        </is>
      </c>
      <c r="E27" s="6" t="inlineStr">
        <is>
          <t>CGI art. 278 et s.</t>
        </is>
      </c>
    </row>
    <row r="28" ht="20" customHeight="1">
      <c r="A28" s="9" t="inlineStr">
        <is>
          <t>6</t>
        </is>
      </c>
      <c r="B28" s="8" t="inlineStr">
        <is>
          <t>Spectacles vivants (1ère fraction)</t>
        </is>
      </c>
      <c r="C28" s="9" t="inlineStr">
        <is>
          <t>5,5%</t>
        </is>
      </c>
      <c r="D28" s="8" t="inlineStr">
        <is>
          <t>Théâtre, concerts — 140 premières représentations</t>
        </is>
      </c>
      <c r="E28" s="9" t="inlineStr">
        <is>
          <t>CGI art. 278 et s.</t>
        </is>
      </c>
    </row>
    <row r="30" ht="25" customHeight="1">
      <c r="A30" s="45" t="inlineStr">
        <is>
          <t>TAUX SUPER-RÉDUIT — 2,1%</t>
        </is>
      </c>
    </row>
    <row r="31">
      <c r="A31" s="4" t="inlineStr">
        <is>
          <t>N°</t>
        </is>
      </c>
      <c r="B31" s="4" t="inlineStr">
        <is>
          <t>Catégorie</t>
        </is>
      </c>
      <c r="C31" s="4" t="inlineStr">
        <is>
          <t>Taux</t>
        </is>
      </c>
      <c r="D31" s="4" t="inlineStr">
        <is>
          <t>Exemples / Précisions</t>
        </is>
      </c>
      <c r="E31" s="4" t="inlineStr">
        <is>
          <t>Base légale</t>
        </is>
      </c>
    </row>
    <row r="32" ht="20" customHeight="1">
      <c r="A32" s="6" t="inlineStr">
        <is>
          <t>1</t>
        </is>
      </c>
      <c r="B32" s="5" t="inlineStr">
        <is>
          <t>Médicaments remboursables SS</t>
        </is>
      </c>
      <c r="C32" s="6" t="inlineStr">
        <is>
          <t>2,1%</t>
        </is>
      </c>
      <c r="D32" s="5" t="inlineStr">
        <is>
          <t>Spécialités pharmaceutiques prises en charge</t>
        </is>
      </c>
      <c r="E32" s="6" t="inlineStr">
        <is>
          <t>CGI art. 278 et s.</t>
        </is>
      </c>
    </row>
    <row r="33" ht="20" customHeight="1">
      <c r="A33" s="9" t="inlineStr">
        <is>
          <t>2</t>
        </is>
      </c>
      <c r="B33" s="8" t="inlineStr">
        <is>
          <t>Presse papier &amp; en ligne</t>
        </is>
      </c>
      <c r="C33" s="9" t="inlineStr">
        <is>
          <t>2,1%</t>
        </is>
      </c>
      <c r="D33" s="8" t="inlineStr">
        <is>
          <t>Publications de presse reconnues (loi Bichet)</t>
        </is>
      </c>
      <c r="E33" s="9" t="inlineStr">
        <is>
          <t>CGI art. 278 et s.</t>
        </is>
      </c>
    </row>
    <row r="34" ht="20" customHeight="1">
      <c r="A34" s="6" t="inlineStr">
        <is>
          <t>3</t>
        </is>
      </c>
      <c r="B34" s="5" t="inlineStr">
        <is>
          <t>Ventes d'animaux vivants (bouchers)</t>
        </is>
      </c>
      <c r="C34" s="6" t="inlineStr">
        <is>
          <t>2,1%</t>
        </is>
      </c>
      <c r="D34" s="5" t="inlineStr">
        <is>
          <t>Bovins, porcins, ovins à des bouchers-charcutiers</t>
        </is>
      </c>
      <c r="E34" s="6" t="inlineStr">
        <is>
          <t>CGI art. 278 et s.</t>
        </is>
      </c>
    </row>
    <row r="35" ht="20" customHeight="1">
      <c r="A35" s="9" t="inlineStr">
        <is>
          <t>4</t>
        </is>
      </c>
      <c r="B35" s="8" t="inlineStr">
        <is>
          <t>Première représentation théâtrale</t>
        </is>
      </c>
      <c r="C35" s="9" t="inlineStr">
        <is>
          <t>2,1%</t>
        </is>
      </c>
      <c r="D35" s="8" t="inlineStr">
        <is>
          <t>140 premières représentations — théâtre, cirque</t>
        </is>
      </c>
      <c r="E35" s="9" t="inlineStr">
        <is>
          <t>CGI art. 278 et s.</t>
        </is>
      </c>
    </row>
    <row r="37">
      <c r="A37" s="46" t="inlineStr">
        <is>
          <t>OPÉRATIONS EXONÉRÉES DE TVA (sélection)</t>
        </is>
      </c>
    </row>
    <row r="38">
      <c r="A38" s="4" t="inlineStr">
        <is>
          <t>N°</t>
        </is>
      </c>
      <c r="B38" s="4" t="inlineStr">
        <is>
          <t>Opération exonérée</t>
        </is>
      </c>
      <c r="C38" s="4" t="inlineStr">
        <is>
          <t>Base légale</t>
        </is>
      </c>
      <c r="D38" s="4" t="inlineStr">
        <is>
          <t>Remarque</t>
        </is>
      </c>
      <c r="E38" s="4" t="inlineStr"/>
    </row>
    <row r="39" ht="20" customHeight="1">
      <c r="A39" s="6" t="inlineStr">
        <is>
          <t>1</t>
        </is>
      </c>
      <c r="B39" s="5" t="inlineStr">
        <is>
          <t>Enseignement &amp; formation professionnelle</t>
        </is>
      </c>
      <c r="C39" s="6" t="inlineStr">
        <is>
          <t>CGI 261-4-4°</t>
        </is>
      </c>
      <c r="D39" s="5" t="inlineStr">
        <is>
          <t>Agrément ou déclaration d'activité obligatoire</t>
        </is>
      </c>
      <c r="E39" s="6" t="inlineStr"/>
    </row>
    <row r="40" ht="20" customHeight="1">
      <c r="A40" s="9" t="inlineStr">
        <is>
          <t>2</t>
        </is>
      </c>
      <c r="B40" s="8" t="inlineStr">
        <is>
          <t>Soins médicaux &amp; paramédicaux</t>
        </is>
      </c>
      <c r="C40" s="9" t="inlineStr">
        <is>
          <t>CGI 261-4-1°</t>
        </is>
      </c>
      <c r="D40" s="8" t="inlineStr">
        <is>
          <t>Médecins, chirurgiens-dentistes, sages-femmes</t>
        </is>
      </c>
      <c r="E40" s="9" t="inlineStr"/>
    </row>
    <row r="41" ht="20" customHeight="1">
      <c r="A41" s="6" t="inlineStr">
        <is>
          <t>3</t>
        </is>
      </c>
      <c r="B41" s="5" t="inlineStr">
        <is>
          <t>Locations immobilières nues</t>
        </is>
      </c>
      <c r="C41" s="6" t="inlineStr">
        <is>
          <t>CGI 261 D-2°</t>
        </is>
      </c>
      <c r="D41" s="5" t="inlineStr">
        <is>
          <t>Sauf option pour la TVA par le bailleur</t>
        </is>
      </c>
      <c r="E41" s="6" t="inlineStr"/>
    </row>
    <row r="42" ht="20" customHeight="1">
      <c r="A42" s="9" t="inlineStr">
        <is>
          <t>4</t>
        </is>
      </c>
      <c r="B42" s="8" t="inlineStr">
        <is>
          <t>Exportations hors UE</t>
        </is>
      </c>
      <c r="C42" s="9" t="inlineStr">
        <is>
          <t>CGI 262-I</t>
        </is>
      </c>
      <c r="D42" s="8" t="inlineStr">
        <is>
          <t>Exonération avec droit à déduction</t>
        </is>
      </c>
      <c r="E42" s="9" t="inlineStr"/>
    </row>
    <row r="43" ht="20" customHeight="1">
      <c r="A43" s="6" t="inlineStr">
        <is>
          <t>5</t>
        </is>
      </c>
      <c r="B43" s="5" t="inlineStr">
        <is>
          <t>Livraisons intracommunautaires</t>
        </is>
      </c>
      <c r="C43" s="6" t="inlineStr">
        <is>
          <t>CGI 262 ter-I</t>
        </is>
      </c>
      <c r="D43" s="5" t="inlineStr">
        <is>
          <t>Sous conditions d'identification TVA acquéreur</t>
        </is>
      </c>
      <c r="E43" s="6" t="inlineStr"/>
    </row>
    <row r="44" ht="20" customHeight="1">
      <c r="A44" s="9" t="inlineStr">
        <is>
          <t>6</t>
        </is>
      </c>
      <c r="B44" s="8" t="inlineStr">
        <is>
          <t>Micro-entrepreneurs (franchise base)</t>
        </is>
      </c>
      <c r="C44" s="9" t="inlineStr">
        <is>
          <t>CGI 293 B</t>
        </is>
      </c>
      <c r="D44" s="8" t="inlineStr">
        <is>
          <t>CA &lt; 36 800 € services / 91 900 € livraisons</t>
        </is>
      </c>
      <c r="E44" s="9" t="inlineStr"/>
    </row>
  </sheetData>
  <mergeCells count="7">
    <mergeCell ref="A1:E1"/>
    <mergeCell ref="A2:E2"/>
    <mergeCell ref="A3:E3"/>
    <mergeCell ref="A12:E12"/>
    <mergeCell ref="A21:E21"/>
    <mergeCell ref="A30:E30"/>
    <mergeCell ref="A37:E3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1:C43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55" customWidth="1" min="3" max="3"/>
  </cols>
  <sheetData>
    <row r="1" ht="50" customHeight="1">
      <c r="A1" s="37" t="inlineStr">
        <is>
          <t>MODE D'EMPLOI — CALCULATEUR DE TVA</t>
        </is>
      </c>
    </row>
    <row r="2" ht="18" customHeight="1">
      <c r="A2" s="38" t="inlineStr">
        <is>
          <t>Guide utilisateur — Version du 04/03/2026</t>
        </is>
      </c>
    </row>
    <row r="3" ht="25" customHeight="1">
      <c r="A3" s="19" t="inlineStr">
        <is>
          <t>PRÉSENTATION DU CLASSEUR</t>
        </is>
      </c>
    </row>
    <row r="4">
      <c r="A4" s="4" t="inlineStr">
        <is>
          <t>Réf.</t>
        </is>
      </c>
      <c r="B4" s="4" t="inlineStr">
        <is>
          <t>Élément</t>
        </is>
      </c>
      <c r="C4" s="4" t="inlineStr">
        <is>
          <t>Description</t>
        </is>
      </c>
    </row>
    <row r="5" ht="28" customHeight="1">
      <c r="A5" s="6" t="inlineStr">
        <is>
          <t>Onglet 1</t>
        </is>
      </c>
      <c r="B5" s="5" t="inlineStr">
        <is>
          <t>Calcul TVA</t>
        </is>
      </c>
      <c r="C5" s="5" t="inlineStr">
        <is>
          <t>Calculateur unitaire : saisir le montant HT ou TTC, le taux et la quantité. Les résultats se calculent automatiquement.</t>
        </is>
      </c>
    </row>
    <row r="6" ht="28" customHeight="1">
      <c r="A6" s="9" t="inlineStr">
        <is>
          <t>Onglet 2</t>
        </is>
      </c>
      <c r="B6" s="8" t="inlineStr">
        <is>
          <t>Tableau Multi-Articles</t>
        </is>
      </c>
      <c r="C6" s="8" t="inlineStr">
        <is>
          <t>Facturation multi-lignes : saisissez jusqu'à 10 articles avec taux différents. Les totaux et graphiques se mettent à jour automatiquement.</t>
        </is>
      </c>
    </row>
    <row r="7" ht="28" customHeight="1">
      <c r="A7" s="6" t="inlineStr">
        <is>
          <t>Onglet 3</t>
        </is>
      </c>
      <c r="B7" s="5" t="inlineStr">
        <is>
          <t>Taux &amp; Réglementation</t>
        </is>
      </c>
      <c r="C7" s="5" t="inlineStr">
        <is>
          <t>Référentiel complet des taux de TVA français avec bases légales (CGI). Consultation uniquement.</t>
        </is>
      </c>
    </row>
    <row r="8" ht="28" customHeight="1">
      <c r="A8" s="9" t="inlineStr">
        <is>
          <t>Onglet 4</t>
        </is>
      </c>
      <c r="B8" s="8" t="inlineStr">
        <is>
          <t>Mode d'emploi</t>
        </is>
      </c>
      <c r="C8" s="8" t="inlineStr">
        <is>
          <t>Ce guide d'utilisation.</t>
        </is>
      </c>
    </row>
    <row r="10" ht="25" customHeight="1">
      <c r="A10" s="3" t="inlineStr">
        <is>
          <t>COMMENT UTILISER L'ONGLET « CALCUL TVA »</t>
        </is>
      </c>
    </row>
    <row r="11">
      <c r="A11" s="4" t="inlineStr">
        <is>
          <t>Réf.</t>
        </is>
      </c>
      <c r="B11" s="4" t="inlineStr">
        <is>
          <t>Élément</t>
        </is>
      </c>
      <c r="C11" s="4" t="inlineStr">
        <is>
          <t>Description</t>
        </is>
      </c>
    </row>
    <row r="12" ht="28" customHeight="1">
      <c r="A12" s="6" t="inlineStr">
        <is>
          <t>Étape 1</t>
        </is>
      </c>
      <c r="B12" s="5" t="inlineStr">
        <is>
          <t>Saisir la désignation</t>
        </is>
      </c>
      <c r="C12" s="5" t="inlineStr">
        <is>
          <t>Indiquez le nom de votre produit ou service dans la cellule jaune B13.</t>
        </is>
      </c>
    </row>
    <row r="13" ht="28" customHeight="1">
      <c r="A13" s="9" t="inlineStr">
        <is>
          <t>Étape 2</t>
        </is>
      </c>
      <c r="B13" s="8" t="inlineStr">
        <is>
          <t>Choisir le taux de TVA</t>
        </is>
      </c>
      <c r="C13" s="8" t="inlineStr">
        <is>
          <t>Saisissez le taux applicable en B14 (ex : 20 pour 20%). Référez-vous à l'onglet 'Taux &amp; Réglementation' si nécessaire.</t>
        </is>
      </c>
    </row>
    <row r="14" ht="28" customHeight="1">
      <c r="A14" s="6" t="inlineStr">
        <is>
          <t>Étape 3a</t>
        </is>
      </c>
      <c r="B14" s="5" t="inlineStr">
        <is>
          <t>Saisir le montant HT</t>
        </is>
      </c>
      <c r="C14" s="5" t="inlineStr">
        <is>
          <t>Saisissez le prix hors taxes en B15. La TVA et le TTC se calculent automatiquement.</t>
        </is>
      </c>
    </row>
    <row r="15" ht="28" customHeight="1">
      <c r="A15" s="9" t="inlineStr">
        <is>
          <t>Étape 3b</t>
        </is>
      </c>
      <c r="B15" s="8" t="inlineStr">
        <is>
          <t>Saisir le montant TTC (alternative)</t>
        </is>
      </c>
      <c r="C15" s="8" t="inlineStr">
        <is>
          <t>Si vous connaissez le TTC, saisissez-le en B16. Le HT sera calculé par déduction (B15 sera ignoré si B16 est renseigné).</t>
        </is>
      </c>
    </row>
    <row r="16" ht="28" customHeight="1">
      <c r="A16" s="6" t="inlineStr">
        <is>
          <t>Étape 4</t>
        </is>
      </c>
      <c r="B16" s="5" t="inlineStr">
        <is>
          <t>Indiquer la quantité</t>
        </is>
      </c>
      <c r="C16" s="5" t="inlineStr">
        <is>
          <t>Saisissez la quantité en B17 (défaut : 1).</t>
        </is>
      </c>
    </row>
    <row r="17" ht="28" customHeight="1">
      <c r="A17" s="9" t="inlineStr">
        <is>
          <t>Étape 5</t>
        </is>
      </c>
      <c r="B17" s="8" t="inlineStr">
        <is>
          <t>Lire les résultats</t>
        </is>
      </c>
      <c r="C17" s="8" t="inlineStr">
        <is>
          <t>Les montants HT, TVA et TTC unitaires et totaux s'affichent dans le tableau 'Résultats du calcul'.</t>
        </is>
      </c>
    </row>
    <row r="18" ht="28" customHeight="1">
      <c r="A18" s="6" t="inlineStr">
        <is>
          <t>TVA nette</t>
        </is>
      </c>
      <c r="B18" s="5" t="inlineStr">
        <is>
          <t>Section déclaration</t>
        </is>
      </c>
      <c r="C18" s="5" t="inlineStr">
        <is>
          <t>Saisissez votre TVA déductible en B35 pour calculer la TVA nette à reverser (ou le crédit de TVA).</t>
        </is>
      </c>
    </row>
    <row r="20" ht="25" customHeight="1">
      <c r="A20" s="3" t="inlineStr">
        <is>
          <t>COMMENT UTILISER LE « TABLEAU MULTI-ARTICLES »</t>
        </is>
      </c>
    </row>
    <row r="21">
      <c r="A21" s="4" t="inlineStr">
        <is>
          <t>Réf.</t>
        </is>
      </c>
      <c r="B21" s="4" t="inlineStr">
        <is>
          <t>Élément</t>
        </is>
      </c>
      <c r="C21" s="4" t="inlineStr">
        <is>
          <t>Description</t>
        </is>
      </c>
    </row>
    <row r="22" ht="28" customHeight="1">
      <c r="A22" s="6" t="inlineStr">
        <is>
          <t>Colonnes B, C, D, E</t>
        </is>
      </c>
      <c r="B22" s="5" t="inlineStr">
        <is>
          <t>Cellules de saisie (jaune)</t>
        </is>
      </c>
      <c r="C22" s="5" t="inlineStr">
        <is>
          <t>Saisissez : désignation (B), taux TVA en % (C), quantité (D), prix HT unitaire (E).</t>
        </is>
      </c>
    </row>
    <row r="23" ht="28" customHeight="1">
      <c r="A23" s="9" t="inlineStr">
        <is>
          <t>Colonnes F, G, H</t>
        </is>
      </c>
      <c r="B23" s="8" t="inlineStr">
        <is>
          <t>Cellules calculées</t>
        </is>
      </c>
      <c r="C23" s="8" t="inlineStr">
        <is>
          <t>Montant HT, TVA et TTC calculés automatiquement. Ne pas modifier.</t>
        </is>
      </c>
    </row>
    <row r="24" ht="28" customHeight="1">
      <c r="A24" s="6" t="inlineStr">
        <is>
          <t>Ligne TOTAUX</t>
        </is>
      </c>
      <c r="B24" s="5" t="inlineStr">
        <is>
          <t>Récapitulatif global</t>
        </is>
      </c>
      <c r="C24" s="5" t="inlineStr">
        <is>
          <t>Somme automatique de tous les articles saisis.</t>
        </is>
      </c>
    </row>
    <row r="25" ht="28" customHeight="1">
      <c r="A25" s="9" t="inlineStr">
        <is>
          <t>Récapitulatif par taux</t>
        </is>
      </c>
      <c r="B25" s="8" t="inlineStr">
        <is>
          <t>Tableau de synthèse</t>
        </is>
      </c>
      <c r="C25" s="8" t="inlineStr">
        <is>
          <t>Ventilation automatique par taux de TVA avec graphique comparatif.</t>
        </is>
      </c>
    </row>
    <row r="26" ht="28" customHeight="1">
      <c r="A26" s="6" t="inlineStr">
        <is>
          <t>Taux disponibles</t>
        </is>
      </c>
      <c r="B26" s="5" t="inlineStr">
        <is>
          <t>20 / 10 / 5.5 / 2.1 / 0</t>
        </is>
      </c>
      <c r="C26" s="5" t="inlineStr">
        <is>
          <t>Saisissez uniquement ces valeurs dans la colonne Taux TVA.</t>
        </is>
      </c>
    </row>
    <row r="28" ht="25" customHeight="1">
      <c r="A28" s="46" t="inlineStr">
        <is>
          <t>CONVENTIONS ET CODES COULEURS</t>
        </is>
      </c>
    </row>
    <row r="29">
      <c r="A29" s="4" t="inlineStr">
        <is>
          <t>Réf.</t>
        </is>
      </c>
      <c r="B29" s="4" t="inlineStr">
        <is>
          <t>Élément</t>
        </is>
      </c>
      <c r="C29" s="4" t="inlineStr">
        <is>
          <t>Description</t>
        </is>
      </c>
    </row>
    <row r="30" ht="28" customHeight="1">
      <c r="A30" s="6" t="inlineStr">
        <is>
          <t>Fond jaune pâle</t>
        </is>
      </c>
      <c r="B30" s="5" t="inlineStr">
        <is>
          <t>Cellules de saisie</t>
        </is>
      </c>
      <c r="C30" s="5" t="inlineStr">
        <is>
          <t>Les cellules à fond jaune (#FFFBEB) sont destinées à la saisie manuelle.</t>
        </is>
      </c>
    </row>
    <row r="31" ht="28" customHeight="1">
      <c r="A31" s="9" t="inlineStr">
        <is>
          <t>Fond blanc / bleu clair</t>
        </is>
      </c>
      <c r="B31" s="8" t="inlineStr">
        <is>
          <t>Cellules calculées</t>
        </is>
      </c>
      <c r="C31" s="8" t="inlineStr">
        <is>
          <t>Ces cellules contiennent des formules. Ne pas saisir de valeurs.</t>
        </is>
      </c>
    </row>
    <row r="32" ht="28" customHeight="1">
      <c r="A32" s="6" t="inlineStr">
        <is>
          <t>Fond vert clair</t>
        </is>
      </c>
      <c r="B32" s="5" t="inlineStr">
        <is>
          <t>Ligne de total</t>
        </is>
      </c>
      <c r="C32" s="5" t="inlineStr">
        <is>
          <t>Résultat final de la section (TTC ou totaux).</t>
        </is>
      </c>
    </row>
    <row r="33" ht="28" customHeight="1">
      <c r="A33" s="9" t="inlineStr">
        <is>
          <t>Texte vert foncé</t>
        </is>
      </c>
      <c r="B33" s="8" t="inlineStr">
        <is>
          <t>Valeurs positives</t>
        </is>
      </c>
      <c r="C33" s="8" t="inlineStr">
        <is>
          <t>Solde créditeur, TVA récupérable.</t>
        </is>
      </c>
    </row>
    <row r="34" ht="28" customHeight="1">
      <c r="A34" s="6" t="inlineStr">
        <is>
          <t>Texte rouge</t>
        </is>
      </c>
      <c r="B34" s="5" t="inlineStr">
        <is>
          <t>Valeurs négatives / alertes</t>
        </is>
      </c>
      <c r="C34" s="5" t="inlineStr">
        <is>
          <t>Solde débiteur, TVA à reverser, anomalie.</t>
        </is>
      </c>
    </row>
    <row r="36" ht="25" customHeight="1">
      <c r="A36" s="47" t="inlineStr">
        <is>
          <t>MENTIONS LÉGALES ET AVERTISSEMENTS</t>
        </is>
      </c>
    </row>
    <row r="37">
      <c r="A37" s="4" t="inlineStr">
        <is>
          <t>Réf.</t>
        </is>
      </c>
      <c r="B37" s="4" t="inlineStr">
        <is>
          <t>Élément</t>
        </is>
      </c>
      <c r="C37" s="4" t="inlineStr">
        <is>
          <t>Description</t>
        </is>
      </c>
    </row>
    <row r="38" ht="28" customHeight="1">
      <c r="A38" s="6" t="inlineStr">
        <is>
          <t>Avertissement</t>
        </is>
      </c>
      <c r="B38" s="5" t="inlineStr">
        <is>
          <t>Usage indicatif</t>
        </is>
      </c>
      <c r="C38" s="5" t="inlineStr">
        <is>
          <t>Ce classeur est fourni à titre indicatif et pédagogique. Il ne saurait constituer un conseil fiscal.</t>
        </is>
      </c>
    </row>
    <row r="39" ht="28" customHeight="1">
      <c r="A39" s="9" t="inlineStr">
        <is>
          <t>Responsabilité</t>
        </is>
      </c>
      <c r="B39" s="8" t="inlineStr">
        <is>
          <t>Vérification obligatoire</t>
        </is>
      </c>
      <c r="C39" s="8" t="inlineStr">
        <is>
          <t>L'utilisateur est invité à vérifier les taux applicables auprès de l'administration fiscale (impots.gouv.fr).</t>
        </is>
      </c>
    </row>
    <row r="40" ht="28" customHeight="1">
      <c r="A40" s="6" t="inlineStr">
        <is>
          <t>Mise à jour</t>
        </is>
      </c>
      <c r="B40" s="5" t="inlineStr">
        <is>
          <t>Taux susceptibles d'évoluer</t>
        </is>
      </c>
      <c r="C40" s="5" t="inlineStr">
        <is>
          <t>Les taux de TVA peuvent être modifiés par voie législative (loi de finances). Vérifier la date de mise à jour.</t>
        </is>
      </c>
    </row>
    <row r="41" ht="28" customHeight="1">
      <c r="A41" s="9" t="inlineStr">
        <is>
          <t>Conformité</t>
        </is>
      </c>
      <c r="B41" s="8" t="inlineStr">
        <is>
          <t>Déclaration CA3/CA12</t>
        </is>
      </c>
      <c r="C41" s="8" t="inlineStr">
        <is>
          <t>Pour vos déclarations officielles, utilisez votre logiciel comptable agréé ou consultez votre expert-comptable.</t>
        </is>
      </c>
    </row>
    <row r="43">
      <c r="A43" s="48" t="inlineStr">
        <is>
          <t>© Calculateur TVA France — Généré automatiquement le 04/03/2026 — Conforme au CGI en vigueur</t>
        </is>
      </c>
    </row>
  </sheetData>
  <mergeCells count="8">
    <mergeCell ref="A1:C1"/>
    <mergeCell ref="A2:C2"/>
    <mergeCell ref="A3:C3"/>
    <mergeCell ref="A10:C10"/>
    <mergeCell ref="A20:C20"/>
    <mergeCell ref="A28:C28"/>
    <mergeCell ref="A36:C36"/>
    <mergeCell ref="A43:C4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2026-03-04T17:56:57Z</dcterms:created>
  <dcterms:modified xmlns:dcterms="http://purl.org/dc/terms/" xmlns:xsi="http://www.w3.org/2001/XMLSchema-instance" xsi:type="dcterms:W3CDTF">2026-03-04T17:56:57Z</dcterms:modified>
</cp:coreProperties>
</file>